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Huape\Documents\AREA PLUVIAL\CAPA PLUVIAL\2025\VIATICOS MARTES\CARATULA VIATCOS\"/>
    </mc:Choice>
  </mc:AlternateContent>
  <bookViews>
    <workbookView xWindow="0" yWindow="0" windowWidth="28800" windowHeight="11985"/>
  </bookViews>
  <sheets>
    <sheet name="page 1" sheetId="1" r:id="rId1"/>
    <sheet name="Hoja1" sheetId="2" r:id="rId2"/>
  </sheets>
  <definedNames>
    <definedName name="_xlnm.Print_Area" localSheetId="0">'page 1'!$A$1:$I$48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" l="1"/>
  <c r="I25" i="1"/>
  <c r="I24" i="1" l="1"/>
  <c r="I23" i="1"/>
  <c r="I22" i="1"/>
  <c r="I20" i="1"/>
  <c r="I19" i="1"/>
  <c r="I18" i="1"/>
  <c r="I17" i="1" l="1"/>
  <c r="I16" i="1"/>
  <c r="I26" i="1" l="1"/>
  <c r="I28" i="1" s="1"/>
  <c r="I29" i="1" s="1"/>
  <c r="I36" i="1"/>
  <c r="I33" i="1"/>
  <c r="K41" i="1" l="1"/>
  <c r="I34" i="1"/>
  <c r="I39" i="1"/>
  <c r="I38" i="1"/>
  <c r="I12" i="1"/>
  <c r="I13" i="1" l="1"/>
  <c r="I37" i="1"/>
  <c r="I40" i="1" s="1"/>
  <c r="I41" i="1" l="1"/>
</calcChain>
</file>

<file path=xl/sharedStrings.xml><?xml version="1.0" encoding="utf-8"?>
<sst xmlns="http://schemas.openxmlformats.org/spreadsheetml/2006/main" count="93" uniqueCount="69">
  <si>
    <t>FECHA</t>
  </si>
  <si>
    <r>
      <rPr>
        <b/>
        <sz val="10"/>
        <color rgb="FF000000"/>
        <rFont val="Calibri"/>
        <family val="2"/>
      </rPr>
      <t>TIPO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D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G</t>
    </r>
    <r>
      <rPr>
        <b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O</t>
    </r>
  </si>
  <si>
    <t>DEVOLUCION</t>
  </si>
  <si>
    <t>AUTORIZO</t>
  </si>
  <si>
    <t>TOTAL ALIMENTOS</t>
  </si>
  <si>
    <t>TOTAL HOSPEDAJE</t>
  </si>
  <si>
    <t>NOMBRE:</t>
  </si>
  <si>
    <r>
      <t>PU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STO:</t>
    </r>
    <r>
      <rPr>
        <b/>
        <sz val="10"/>
        <color rgb="FF000000"/>
        <rFont val="Calibri"/>
        <family val="2"/>
      </rPr>
      <t/>
    </r>
  </si>
  <si>
    <t xml:space="preserve">CONCEPTO: </t>
  </si>
  <si>
    <r>
      <t>ADSCRIPCIÓN: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Calibri"/>
        <family val="2"/>
      </rPr>
      <t/>
    </r>
  </si>
  <si>
    <t>RFC</t>
  </si>
  <si>
    <r>
      <t>NOMBRE</t>
    </r>
    <r>
      <rPr>
        <b/>
        <sz val="9"/>
        <color rgb="FF000000"/>
        <rFont val="Calibri"/>
        <family val="2"/>
      </rPr>
      <t/>
    </r>
  </si>
  <si>
    <r>
      <t>SUBTOTAL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/>
    </r>
  </si>
  <si>
    <t>CUOTA DE TRANSPORTE RECIBIDO</t>
  </si>
  <si>
    <t>CUOTA DE VIÁTICOS RECIBIDO</t>
  </si>
  <si>
    <t>CUOTA DE HOSPEDAJE RECIBIDO</t>
  </si>
  <si>
    <t>GASTOS MENORES</t>
  </si>
  <si>
    <t>TOTAL PASAJES (Taxis)</t>
  </si>
  <si>
    <t>TOTAL PAGOS VIATICOS, HOSPEDAJE Y PASAJES</t>
  </si>
  <si>
    <t>TOTAL VIATICOS COMPROBADOS:</t>
  </si>
  <si>
    <r>
      <t>SOLICITO</t>
    </r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     </t>
    </r>
    <r>
      <rPr>
        <sz val="11"/>
        <color rgb="FF000000"/>
        <rFont val="Calibri"/>
        <family val="2"/>
      </rPr>
      <t/>
    </r>
  </si>
  <si>
    <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UA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PO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LE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LL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QU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 xml:space="preserve">OO
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OS</t>
    </r>
  </si>
  <si>
    <r>
      <rPr>
        <b/>
        <u/>
        <sz val="10"/>
        <color rgb="FF000000"/>
        <rFont val="Calibri"/>
        <family val="2"/>
      </rPr>
      <t>ANEXO 4</t>
    </r>
    <r>
      <rPr>
        <sz val="10"/>
        <color rgb="FF000000"/>
        <rFont val="Calibri"/>
        <family val="2"/>
      </rPr>
      <t/>
    </r>
  </si>
  <si>
    <t>FACTURA</t>
  </si>
  <si>
    <t>TOTAL</t>
  </si>
  <si>
    <t>SUBTOTAL</t>
  </si>
  <si>
    <t>IVA</t>
  </si>
  <si>
    <t>RETENCIONES</t>
  </si>
  <si>
    <t>COMPROBACIÓN DE VIATICOS ANTICIPADOS</t>
  </si>
  <si>
    <t>CARLOS MANUEL PEREZ SÁNCHEZ</t>
  </si>
  <si>
    <t>VELADOR</t>
  </si>
  <si>
    <t>C. CARLOS MANUEL PEREZ SÁNCHEZ</t>
  </si>
  <si>
    <t>RUPF650315HE9</t>
  </si>
  <si>
    <t>HOTEL PEPITA</t>
  </si>
  <si>
    <t>16/12/2025</t>
  </si>
  <si>
    <t>06/12/2025</t>
  </si>
  <si>
    <t>ALVARO DE JESUS MARTIN MARTIN</t>
  </si>
  <si>
    <t>37FD3E3E3F-1FD3-49B7-A31F-D053531A72B9</t>
  </si>
  <si>
    <t>GAA140627BK7</t>
  </si>
  <si>
    <t>GRUPO ADMINISTRATIVO AFOSO</t>
  </si>
  <si>
    <t>15/12/2025</t>
  </si>
  <si>
    <t>MAMA620121JC5</t>
  </si>
  <si>
    <t>C4831</t>
  </si>
  <si>
    <t>MIMF811023CE0</t>
  </si>
  <si>
    <t>FABIOLA MIRANDA MORALES</t>
  </si>
  <si>
    <t>ALIMENTOS DEL 15 DE DICIEMBRE DEL 2025</t>
  </si>
  <si>
    <t>07D95D2F-79CD-4F57-8F92-3C6AC29298A5</t>
  </si>
  <si>
    <t>OFA160616KE9</t>
  </si>
  <si>
    <t>OPERADORAS DE FRANQUICIAS AGN</t>
  </si>
  <si>
    <t>9284EA13-6A77-4C5E-9CEF-BD187E84A539</t>
  </si>
  <si>
    <t>OOCF871208D83</t>
  </si>
  <si>
    <t>FRANCO MISAEL OSORIO CHACON</t>
  </si>
  <si>
    <t>9E6787AB-ABCF-46FA-8E47-38A37CE51A7D</t>
  </si>
  <si>
    <t>07/12/2025</t>
  </si>
  <si>
    <t>12/12/2025</t>
  </si>
  <si>
    <t>COMPROBACIÓN DE VIATICOS A LA CD. DE COZUMEL, MUNICIPIO DE COZUMEL DEL DIA 05 AL 19 DE DICIEMBRE DEL 2025 PARA APOYO AL ORGANISMO DE LA CAPA EN COZUMEL "INSTALACION DE TOMAS DE AGUA POTABLE "</t>
  </si>
  <si>
    <t xml:space="preserve">                                                                                                                                     Nº DE VIÁTICO CAPA/OPB/STU/3426/2025</t>
  </si>
  <si>
    <t>SUBGERENCIA TÉCNICA URBANA DEL ORGANISMO OPERADOR OPB</t>
  </si>
  <si>
    <t>13/12/2025</t>
  </si>
  <si>
    <t>CONSUMO DE ALIMENTOS Y BEBIDAS</t>
  </si>
  <si>
    <t>SERVICIO DE HOSPEDAJE HAB#36 DEL 06 AL 17 DE DICIEMBRE DE 2025</t>
  </si>
  <si>
    <t xml:space="preserve">CONSUMO DE ALIMENTOS </t>
  </si>
  <si>
    <t>CONSUMO DE ALIMNENTOS</t>
  </si>
  <si>
    <t>CONSUMO DE ALIMENTOS</t>
  </si>
  <si>
    <t>SUMA DE FACTURAS DE ALIMENTOS DEL 05 AL 19 DE DICIEMBRE DE 2025</t>
  </si>
  <si>
    <t>C. JORGE ARMANDO DOMÍNGUEZ RODRÍGUEZ</t>
  </si>
  <si>
    <t>SUBGERENTE TÉCNICO URBANO</t>
  </si>
  <si>
    <t>VELADOR DEL DEPTO. DE  PAVIMENTACIÓN</t>
  </si>
  <si>
    <t>DEPOSITO DESDE VENTANILLA CON NUMERO DE RECIBO 45843357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</si>
</sst>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#,##0.0"/>
  </numFmts>
  <fonts count="1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justify" vertical="justify"/>
    </xf>
    <xf numFmtId="0" fontId="10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3" fillId="0" borderId="10" xfId="0" applyFont="1" applyBorder="1" applyAlignment="1">
      <alignment vertical="top"/>
    </xf>
    <xf numFmtId="8" fontId="3" fillId="0" borderId="10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0" xfId="0" applyFont="1"/>
    <xf numFmtId="0" fontId="9" fillId="0" borderId="14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1" xfId="0" applyFont="1" applyBorder="1" applyAlignment="1">
      <alignment horizontal="right" vertical="top"/>
    </xf>
    <xf numFmtId="0" fontId="3" fillId="3" borderId="7" xfId="0" applyFont="1" applyFill="1" applyBorder="1" applyAlignment="1">
      <alignment horizontal="right" vertical="center" indent="1"/>
    </xf>
    <xf numFmtId="164" fontId="6" fillId="0" borderId="7" xfId="0" applyNumberFormat="1" applyFont="1" applyBorder="1" applyAlignment="1">
      <alignment horizontal="right" vertical="center" wrapText="1" indent="1"/>
    </xf>
    <xf numFmtId="164" fontId="3" fillId="0" borderId="10" xfId="0" applyNumberFormat="1" applyFont="1" applyBorder="1" applyAlignment="1">
      <alignment horizontal="right" vertical="center" indent="1"/>
    </xf>
    <xf numFmtId="2" fontId="6" fillId="0" borderId="7" xfId="0" applyNumberFormat="1" applyFont="1" applyFill="1" applyBorder="1" applyAlignment="1">
      <alignment horizontal="right" vertical="center" indent="1"/>
    </xf>
    <xf numFmtId="4" fontId="9" fillId="0" borderId="7" xfId="1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/>
    </xf>
    <xf numFmtId="8" fontId="6" fillId="0" borderId="7" xfId="0" applyNumberFormat="1" applyFont="1" applyBorder="1" applyAlignment="1">
      <alignment horizontal="right" vertical="center" indent="1"/>
    </xf>
    <xf numFmtId="4" fontId="6" fillId="0" borderId="7" xfId="1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left" vertical="top"/>
    </xf>
    <xf numFmtId="164" fontId="3" fillId="3" borderId="7" xfId="0" applyNumberFormat="1" applyFont="1" applyFill="1" applyBorder="1" applyAlignment="1">
      <alignment horizontal="right" vertical="center" indent="1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165" fontId="6" fillId="0" borderId="7" xfId="0" applyNumberFormat="1" applyFont="1" applyFill="1" applyBorder="1" applyAlignment="1">
      <alignment horizontal="right" vertical="center" indent="1"/>
    </xf>
    <xf numFmtId="0" fontId="15" fillId="0" borderId="1" xfId="0" applyFont="1" applyBorder="1" applyAlignment="1">
      <alignment horizontal="center" vertical="center" wrapText="1"/>
    </xf>
    <xf numFmtId="11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 indent="1"/>
    </xf>
    <xf numFmtId="4" fontId="3" fillId="2" borderId="7" xfId="0" applyNumberFormat="1" applyFont="1" applyFill="1" applyBorder="1" applyAlignment="1">
      <alignment horizontal="right" vertical="center" indent="1"/>
    </xf>
    <xf numFmtId="4" fontId="3" fillId="0" borderId="10" xfId="0" applyNumberFormat="1" applyFont="1" applyBorder="1" applyAlignment="1">
      <alignment horizontal="right" vertical="center" indent="1"/>
    </xf>
    <xf numFmtId="4" fontId="9" fillId="0" borderId="0" xfId="0" applyNumberFormat="1" applyFont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justify" wrapText="1"/>
    </xf>
    <xf numFmtId="0" fontId="1" fillId="0" borderId="12" xfId="0" applyFont="1" applyBorder="1" applyAlignment="1">
      <alignment horizontal="center" vertical="justify" wrapText="1"/>
    </xf>
    <xf numFmtId="0" fontId="1" fillId="0" borderId="13" xfId="0" applyFont="1" applyBorder="1" applyAlignment="1">
      <alignment horizontal="center" vertical="justify" wrapText="1"/>
    </xf>
    <xf numFmtId="0" fontId="13" fillId="0" borderId="14" xfId="0" applyFont="1" applyBorder="1" applyAlignment="1">
      <alignment horizontal="right" vertical="justify"/>
    </xf>
    <xf numFmtId="0" fontId="13" fillId="0" borderId="1" xfId="0" applyFont="1" applyBorder="1" applyAlignment="1">
      <alignment horizontal="right" vertical="justify"/>
    </xf>
    <xf numFmtId="0" fontId="13" fillId="0" borderId="15" xfId="0" applyFont="1" applyBorder="1" applyAlignment="1">
      <alignment horizontal="right" vertical="justify"/>
    </xf>
    <xf numFmtId="0" fontId="12" fillId="0" borderId="2" xfId="0" applyFont="1" applyBorder="1" applyAlignment="1">
      <alignment horizontal="justify" vertical="justify" wrapText="1"/>
    </xf>
    <xf numFmtId="0" fontId="12" fillId="0" borderId="16" xfId="0" applyFont="1" applyBorder="1" applyAlignment="1">
      <alignment horizontal="justify" vertical="justify" wrapText="1"/>
    </xf>
    <xf numFmtId="0" fontId="12" fillId="0" borderId="4" xfId="0" applyFont="1" applyFill="1" applyBorder="1" applyAlignment="1">
      <alignment horizontal="justify" vertical="justify" wrapText="1"/>
    </xf>
    <xf numFmtId="0" fontId="12" fillId="0" borderId="17" xfId="0" applyFont="1" applyFill="1" applyBorder="1" applyAlignment="1">
      <alignment horizontal="justify" vertical="justify" wrapText="1"/>
    </xf>
    <xf numFmtId="0" fontId="12" fillId="0" borderId="3" xfId="0" applyFont="1" applyBorder="1" applyAlignment="1">
      <alignment horizontal="justify" vertical="justify" wrapText="1"/>
    </xf>
    <xf numFmtId="0" fontId="12" fillId="0" borderId="18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3" fillId="0" borderId="15" xfId="0" applyFont="1" applyBorder="1" applyAlignment="1">
      <alignment horizontal="center" vertical="justify"/>
    </xf>
    <xf numFmtId="0" fontId="12" fillId="0" borderId="4" xfId="0" applyFont="1" applyFill="1" applyBorder="1" applyAlignment="1">
      <alignment horizontal="left" vertical="justify"/>
    </xf>
    <xf numFmtId="0" fontId="12" fillId="0" borderId="17" xfId="0" applyFont="1" applyFill="1" applyBorder="1" applyAlignment="1">
      <alignment horizontal="left" vertical="justify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19" zoomScale="130" zoomScaleNormal="130" workbookViewId="0">
      <selection activeCell="K33" sqref="K33"/>
    </sheetView>
  </sheetViews>
  <sheetFormatPr baseColWidth="10" defaultColWidth="9.140625" defaultRowHeight="15" x14ac:dyDescent="0.25"/>
  <cols>
    <col min="1" max="1" width="11.85546875" customWidth="1"/>
    <col min="2" max="2" width="14" customWidth="1"/>
    <col min="3" max="3" width="14.140625" customWidth="1"/>
    <col min="4" max="4" width="28.85546875" customWidth="1"/>
    <col min="5" max="5" width="37.140625" customWidth="1"/>
    <col min="6" max="6" width="15.7109375" customWidth="1"/>
    <col min="7" max="7" width="12.5703125" customWidth="1"/>
    <col min="8" max="8" width="15.85546875" customWidth="1"/>
    <col min="9" max="9" width="12.28515625" customWidth="1"/>
  </cols>
  <sheetData>
    <row r="1" spans="1:12" ht="28.5" customHeight="1" x14ac:dyDescent="0.25">
      <c r="A1" s="73" t="s">
        <v>21</v>
      </c>
      <c r="B1" s="74"/>
      <c r="C1" s="74"/>
      <c r="D1" s="74"/>
      <c r="E1" s="74"/>
      <c r="F1" s="74"/>
      <c r="G1" s="74"/>
      <c r="H1" s="74"/>
      <c r="I1" s="75"/>
    </row>
    <row r="2" spans="1:12" ht="12.4" customHeight="1" x14ac:dyDescent="0.25">
      <c r="A2" s="76" t="s">
        <v>56</v>
      </c>
      <c r="B2" s="77"/>
      <c r="C2" s="77"/>
      <c r="D2" s="77"/>
      <c r="E2" s="77"/>
      <c r="F2" s="77"/>
      <c r="G2" s="77"/>
      <c r="H2" s="77"/>
      <c r="I2" s="78"/>
    </row>
    <row r="3" spans="1:12" ht="12.4" customHeight="1" x14ac:dyDescent="0.25">
      <c r="A3" s="85" t="s">
        <v>28</v>
      </c>
      <c r="B3" s="86"/>
      <c r="C3" s="86"/>
      <c r="D3" s="86"/>
      <c r="E3" s="86"/>
      <c r="F3" s="86"/>
      <c r="G3" s="86"/>
      <c r="H3" s="86"/>
      <c r="I3" s="87"/>
    </row>
    <row r="4" spans="1:12" ht="12.75" customHeight="1" x14ac:dyDescent="0.25">
      <c r="A4" s="9" t="s">
        <v>6</v>
      </c>
      <c r="B4" s="79" t="s">
        <v>29</v>
      </c>
      <c r="C4" s="79"/>
      <c r="D4" s="79"/>
      <c r="E4" s="79"/>
      <c r="F4" s="79"/>
      <c r="G4" s="79"/>
      <c r="H4" s="79"/>
      <c r="I4" s="80"/>
    </row>
    <row r="5" spans="1:12" ht="12.75" customHeight="1" x14ac:dyDescent="0.25">
      <c r="A5" s="10" t="s">
        <v>7</v>
      </c>
      <c r="B5" s="88" t="s">
        <v>30</v>
      </c>
      <c r="C5" s="88"/>
      <c r="D5" s="88"/>
      <c r="E5" s="88"/>
      <c r="F5" s="88"/>
      <c r="G5" s="88"/>
      <c r="H5" s="88"/>
      <c r="I5" s="89"/>
    </row>
    <row r="6" spans="1:12" ht="12.75" customHeight="1" x14ac:dyDescent="0.25">
      <c r="A6" s="9" t="s">
        <v>9</v>
      </c>
      <c r="B6" s="81" t="s">
        <v>57</v>
      </c>
      <c r="C6" s="81"/>
      <c r="D6" s="81"/>
      <c r="E6" s="81"/>
      <c r="F6" s="81"/>
      <c r="G6" s="81"/>
      <c r="H6" s="81"/>
      <c r="I6" s="82"/>
      <c r="J6" s="46"/>
      <c r="K6" s="46"/>
      <c r="L6" s="46"/>
    </row>
    <row r="7" spans="1:12" ht="25.5" customHeight="1" x14ac:dyDescent="0.25">
      <c r="A7" s="9" t="s">
        <v>8</v>
      </c>
      <c r="B7" s="83" t="s">
        <v>55</v>
      </c>
      <c r="C7" s="83"/>
      <c r="D7" s="83"/>
      <c r="E7" s="83"/>
      <c r="F7" s="83"/>
      <c r="G7" s="83"/>
      <c r="H7" s="83"/>
      <c r="I7" s="84"/>
      <c r="J7" s="46"/>
      <c r="K7" s="47"/>
      <c r="L7" s="46"/>
    </row>
    <row r="8" spans="1:12" ht="15.6" customHeight="1" x14ac:dyDescent="0.25">
      <c r="A8" s="8" t="s">
        <v>0</v>
      </c>
      <c r="B8" s="8" t="s">
        <v>23</v>
      </c>
      <c r="C8" s="12" t="s">
        <v>10</v>
      </c>
      <c r="D8" s="11" t="s">
        <v>11</v>
      </c>
      <c r="E8" s="8" t="s">
        <v>1</v>
      </c>
      <c r="F8" s="8" t="s">
        <v>25</v>
      </c>
      <c r="G8" s="8" t="s">
        <v>26</v>
      </c>
      <c r="H8" s="8" t="s">
        <v>27</v>
      </c>
      <c r="I8" s="8" t="s">
        <v>24</v>
      </c>
    </row>
    <row r="9" spans="1:12" ht="4.5" customHeight="1" x14ac:dyDescent="0.25">
      <c r="A9" s="13"/>
      <c r="B9" s="1"/>
      <c r="C9" s="1"/>
      <c r="D9" s="1"/>
      <c r="E9" s="4"/>
      <c r="F9" s="4"/>
      <c r="G9" s="4"/>
      <c r="H9" s="4"/>
      <c r="I9" s="7"/>
    </row>
    <row r="10" spans="1:12" s="22" customFormat="1" ht="12.75" customHeight="1" x14ac:dyDescent="0.2">
      <c r="A10" s="19"/>
      <c r="B10" s="20"/>
      <c r="C10" s="21"/>
      <c r="D10" s="21"/>
      <c r="E10" s="17" t="s">
        <v>13</v>
      </c>
      <c r="F10" s="17"/>
      <c r="G10" s="17"/>
      <c r="H10" s="17"/>
      <c r="I10" s="26">
        <v>0</v>
      </c>
    </row>
    <row r="11" spans="1:12" s="22" customFormat="1" ht="12.75" customHeight="1" x14ac:dyDescent="0.2">
      <c r="E11" s="6"/>
      <c r="F11" s="6"/>
      <c r="G11" s="6"/>
      <c r="H11" s="6"/>
      <c r="I11" s="27"/>
    </row>
    <row r="12" spans="1:12" s="22" customFormat="1" ht="12.75" customHeight="1" x14ac:dyDescent="0.2">
      <c r="A12" s="19"/>
      <c r="B12" s="20"/>
      <c r="C12" s="21"/>
      <c r="D12" s="21"/>
      <c r="E12" s="14" t="s">
        <v>12</v>
      </c>
      <c r="F12" s="14"/>
      <c r="G12" s="14"/>
      <c r="H12" s="14"/>
      <c r="I12" s="28">
        <f>SUM(I11:I11)</f>
        <v>0</v>
      </c>
    </row>
    <row r="13" spans="1:12" s="22" customFormat="1" ht="12.75" customHeight="1" x14ac:dyDescent="0.2">
      <c r="A13" s="19"/>
      <c r="B13" s="20"/>
      <c r="C13" s="21"/>
      <c r="D13" s="21"/>
      <c r="E13" s="14" t="s">
        <v>2</v>
      </c>
      <c r="F13" s="14"/>
      <c r="G13" s="14"/>
      <c r="H13" s="14"/>
      <c r="I13" s="28">
        <f>I10-I12</f>
        <v>0</v>
      </c>
    </row>
    <row r="14" spans="1:12" s="22" customFormat="1" ht="7.5" customHeight="1" x14ac:dyDescent="0.2">
      <c r="A14" s="19"/>
      <c r="B14" s="20"/>
      <c r="C14" s="20"/>
      <c r="D14" s="20"/>
      <c r="E14" s="4"/>
      <c r="F14" s="4"/>
      <c r="G14" s="4"/>
      <c r="H14" s="4"/>
      <c r="I14" s="7"/>
    </row>
    <row r="15" spans="1:12" s="22" customFormat="1" ht="12.75" customHeight="1" x14ac:dyDescent="0.2">
      <c r="A15" s="19"/>
      <c r="B15" s="20"/>
      <c r="C15" s="21"/>
      <c r="D15" s="21"/>
      <c r="E15" s="18" t="s">
        <v>14</v>
      </c>
      <c r="F15" s="18"/>
      <c r="G15" s="18"/>
      <c r="H15" s="18"/>
      <c r="I15" s="45">
        <v>10185</v>
      </c>
    </row>
    <row r="16" spans="1:12" s="22" customFormat="1" ht="15" customHeight="1" x14ac:dyDescent="0.2">
      <c r="A16" s="52" t="s">
        <v>34</v>
      </c>
      <c r="B16" s="51">
        <v>22014</v>
      </c>
      <c r="C16" s="56" t="s">
        <v>41</v>
      </c>
      <c r="D16" s="51" t="s">
        <v>36</v>
      </c>
      <c r="E16" s="54" t="s">
        <v>61</v>
      </c>
      <c r="F16" s="54">
        <v>767.24</v>
      </c>
      <c r="G16" s="54">
        <v>122.76</v>
      </c>
      <c r="H16" s="2"/>
      <c r="I16" s="29">
        <f t="shared" ref="I16:I25" si="0">F16+G16</f>
        <v>890</v>
      </c>
    </row>
    <row r="17" spans="1:9" s="22" customFormat="1" ht="33" customHeight="1" x14ac:dyDescent="0.2">
      <c r="A17" s="52" t="s">
        <v>34</v>
      </c>
      <c r="B17" s="58" t="s">
        <v>37</v>
      </c>
      <c r="C17" s="53" t="s">
        <v>38</v>
      </c>
      <c r="D17" s="53" t="s">
        <v>39</v>
      </c>
      <c r="E17" s="54" t="s">
        <v>59</v>
      </c>
      <c r="F17" s="54">
        <v>178.45</v>
      </c>
      <c r="G17" s="54">
        <v>28.55</v>
      </c>
      <c r="H17" s="2"/>
      <c r="I17" s="29">
        <f t="shared" si="0"/>
        <v>207</v>
      </c>
    </row>
    <row r="18" spans="1:9" s="22" customFormat="1" ht="15" customHeight="1" x14ac:dyDescent="0.2">
      <c r="A18" s="52" t="s">
        <v>40</v>
      </c>
      <c r="B18" s="53">
        <v>22000</v>
      </c>
      <c r="C18" s="54" t="s">
        <v>41</v>
      </c>
      <c r="D18" s="51" t="s">
        <v>36</v>
      </c>
      <c r="E18" s="54" t="s">
        <v>61</v>
      </c>
      <c r="F18" s="55">
        <v>620.69000000000005</v>
      </c>
      <c r="G18" s="55">
        <v>99.31</v>
      </c>
      <c r="H18" s="2"/>
      <c r="I18" s="29">
        <f t="shared" si="0"/>
        <v>720</v>
      </c>
    </row>
    <row r="19" spans="1:9" s="22" customFormat="1" ht="15" customHeight="1" x14ac:dyDescent="0.2">
      <c r="A19" s="52" t="s">
        <v>40</v>
      </c>
      <c r="B19" s="53" t="s">
        <v>42</v>
      </c>
      <c r="C19" s="53" t="s">
        <v>43</v>
      </c>
      <c r="D19" s="53" t="s">
        <v>44</v>
      </c>
      <c r="E19" s="54" t="s">
        <v>45</v>
      </c>
      <c r="F19" s="54">
        <v>206.89</v>
      </c>
      <c r="G19" s="54">
        <v>33.11</v>
      </c>
      <c r="H19" s="2"/>
      <c r="I19" s="29">
        <f t="shared" si="0"/>
        <v>240</v>
      </c>
    </row>
    <row r="20" spans="1:9" s="22" customFormat="1" ht="15" customHeight="1" x14ac:dyDescent="0.2">
      <c r="A20" s="52" t="s">
        <v>40</v>
      </c>
      <c r="B20" s="53">
        <v>22001</v>
      </c>
      <c r="C20" s="54" t="s">
        <v>41</v>
      </c>
      <c r="D20" s="51" t="s">
        <v>36</v>
      </c>
      <c r="E20" s="54" t="s">
        <v>62</v>
      </c>
      <c r="F20" s="54">
        <v>560.35</v>
      </c>
      <c r="G20" s="54">
        <v>89.65</v>
      </c>
      <c r="H20" s="2"/>
      <c r="I20" s="29">
        <f t="shared" si="0"/>
        <v>650</v>
      </c>
    </row>
    <row r="21" spans="1:9" s="22" customFormat="1" ht="15" customHeight="1" x14ac:dyDescent="0.2">
      <c r="A21" s="52" t="s">
        <v>58</v>
      </c>
      <c r="B21" s="53">
        <v>7824</v>
      </c>
      <c r="C21" s="53" t="s">
        <v>38</v>
      </c>
      <c r="D21" s="53" t="s">
        <v>39</v>
      </c>
      <c r="E21" s="54" t="s">
        <v>59</v>
      </c>
      <c r="F21" s="54">
        <v>219.83</v>
      </c>
      <c r="G21" s="54">
        <v>35.17</v>
      </c>
      <c r="H21" s="2"/>
      <c r="I21" s="29">
        <f t="shared" si="0"/>
        <v>255</v>
      </c>
    </row>
    <row r="22" spans="1:9" s="22" customFormat="1" ht="33.75" customHeight="1" x14ac:dyDescent="0.2">
      <c r="A22" s="52" t="s">
        <v>35</v>
      </c>
      <c r="B22" s="58" t="s">
        <v>46</v>
      </c>
      <c r="C22" s="53" t="s">
        <v>47</v>
      </c>
      <c r="D22" s="53" t="s">
        <v>48</v>
      </c>
      <c r="E22" s="54" t="s">
        <v>63</v>
      </c>
      <c r="F22" s="54">
        <v>128.44999999999999</v>
      </c>
      <c r="G22" s="54">
        <v>20.55</v>
      </c>
      <c r="H22" s="2"/>
      <c r="I22" s="29">
        <f t="shared" si="0"/>
        <v>149</v>
      </c>
    </row>
    <row r="23" spans="1:9" s="22" customFormat="1" ht="36.75" customHeight="1" x14ac:dyDescent="0.2">
      <c r="A23" s="52" t="s">
        <v>53</v>
      </c>
      <c r="B23" s="58" t="s">
        <v>49</v>
      </c>
      <c r="C23" s="53" t="s">
        <v>50</v>
      </c>
      <c r="D23" s="53" t="s">
        <v>51</v>
      </c>
      <c r="E23" s="54" t="s">
        <v>63</v>
      </c>
      <c r="F23" s="54">
        <v>349.14</v>
      </c>
      <c r="G23" s="54">
        <v>55.86</v>
      </c>
      <c r="H23" s="2"/>
      <c r="I23" s="29">
        <f t="shared" si="0"/>
        <v>405</v>
      </c>
    </row>
    <row r="24" spans="1:9" s="22" customFormat="1" ht="34.5" customHeight="1" x14ac:dyDescent="0.2">
      <c r="A24" s="52" t="s">
        <v>54</v>
      </c>
      <c r="B24" s="59" t="s">
        <v>52</v>
      </c>
      <c r="C24" s="54" t="s">
        <v>47</v>
      </c>
      <c r="D24" s="51" t="s">
        <v>48</v>
      </c>
      <c r="E24" s="54" t="s">
        <v>63</v>
      </c>
      <c r="F24" s="55">
        <v>257.76</v>
      </c>
      <c r="G24" s="55">
        <v>41.24</v>
      </c>
      <c r="H24" s="2"/>
      <c r="I24" s="29">
        <f t="shared" si="0"/>
        <v>299</v>
      </c>
    </row>
    <row r="25" spans="1:9" s="22" customFormat="1" ht="15" customHeight="1" x14ac:dyDescent="0.2">
      <c r="A25" s="52" t="s">
        <v>54</v>
      </c>
      <c r="B25" s="54">
        <v>21982</v>
      </c>
      <c r="C25" s="60" t="s">
        <v>41</v>
      </c>
      <c r="D25" s="51" t="s">
        <v>36</v>
      </c>
      <c r="E25" s="54" t="s">
        <v>63</v>
      </c>
      <c r="F25" s="55">
        <v>344.83</v>
      </c>
      <c r="G25" s="55">
        <v>55.17</v>
      </c>
      <c r="H25" s="2"/>
      <c r="I25" s="29">
        <f t="shared" si="0"/>
        <v>400</v>
      </c>
    </row>
    <row r="26" spans="1:9" s="22" customFormat="1" ht="16.5" customHeight="1" x14ac:dyDescent="0.25">
      <c r="A26" s="52"/>
      <c r="B26" s="54"/>
      <c r="C26" s="60"/>
      <c r="D26" s="51"/>
      <c r="E26" s="94" t="s">
        <v>64</v>
      </c>
      <c r="F26" s="94"/>
      <c r="G26" s="94"/>
      <c r="H26"/>
      <c r="I26" s="61">
        <f>SUM(I16:I25)</f>
        <v>4215</v>
      </c>
    </row>
    <row r="27" spans="1:9" s="22" customFormat="1" ht="12.75" customHeight="1" x14ac:dyDescent="0.2">
      <c r="A27" s="44"/>
      <c r="B27" s="3"/>
      <c r="C27" s="6"/>
      <c r="D27" s="6" t="s">
        <v>22</v>
      </c>
      <c r="E27" s="6" t="s">
        <v>16</v>
      </c>
      <c r="F27" s="6"/>
      <c r="G27" s="6"/>
      <c r="H27" s="6"/>
      <c r="I27" s="62">
        <v>2037</v>
      </c>
    </row>
    <row r="28" spans="1:9" s="22" customFormat="1" ht="12.75" customHeight="1" x14ac:dyDescent="0.2">
      <c r="A28" s="19"/>
      <c r="B28" s="20"/>
      <c r="C28" s="21"/>
      <c r="D28" s="21"/>
      <c r="E28" s="14" t="s">
        <v>12</v>
      </c>
      <c r="F28" s="14"/>
      <c r="G28" s="14"/>
      <c r="H28" s="14"/>
      <c r="I28" s="15">
        <f>SUM(I26:I27)</f>
        <v>6252</v>
      </c>
    </row>
    <row r="29" spans="1:9" s="22" customFormat="1" ht="12.75" customHeight="1" x14ac:dyDescent="0.2">
      <c r="A29" s="19"/>
      <c r="B29" s="20"/>
      <c r="C29" s="21"/>
      <c r="D29" s="21"/>
      <c r="E29" s="16" t="s">
        <v>2</v>
      </c>
      <c r="F29" s="16"/>
      <c r="G29" s="16"/>
      <c r="H29" s="16"/>
      <c r="I29" s="63">
        <f>I15-I28</f>
        <v>3933</v>
      </c>
    </row>
    <row r="30" spans="1:9" s="22" customFormat="1" ht="7.5" customHeight="1" x14ac:dyDescent="0.2">
      <c r="A30" s="19"/>
      <c r="B30" s="20"/>
      <c r="C30" s="20"/>
      <c r="D30" s="20"/>
      <c r="E30" s="4"/>
      <c r="F30" s="4"/>
      <c r="G30" s="4"/>
      <c r="H30" s="4"/>
      <c r="I30" s="7"/>
    </row>
    <row r="31" spans="1:9" s="22" customFormat="1" ht="12.75" customHeight="1" x14ac:dyDescent="0.2">
      <c r="A31" s="19"/>
      <c r="B31" s="20"/>
      <c r="C31" s="21"/>
      <c r="D31" s="21"/>
      <c r="E31" s="17" t="s">
        <v>15</v>
      </c>
      <c r="F31" s="17"/>
      <c r="G31" s="17"/>
      <c r="H31" s="17"/>
      <c r="I31" s="45">
        <v>11880</v>
      </c>
    </row>
    <row r="32" spans="1:9" s="22" customFormat="1" ht="30" customHeight="1" x14ac:dyDescent="0.2">
      <c r="A32" s="52" t="s">
        <v>35</v>
      </c>
      <c r="B32" s="51">
        <v>372</v>
      </c>
      <c r="C32" s="51" t="s">
        <v>32</v>
      </c>
      <c r="D32" s="51" t="s">
        <v>33</v>
      </c>
      <c r="E32" s="5" t="s">
        <v>60</v>
      </c>
      <c r="F32" s="5"/>
      <c r="G32" s="5"/>
      <c r="H32" s="5"/>
      <c r="I32" s="57">
        <v>10800.04</v>
      </c>
    </row>
    <row r="33" spans="1:11" s="22" customFormat="1" ht="12.75" customHeight="1" x14ac:dyDescent="0.2">
      <c r="A33" s="19"/>
      <c r="B33" s="20"/>
      <c r="C33" s="6"/>
      <c r="D33" s="6"/>
      <c r="E33" s="14" t="s">
        <v>12</v>
      </c>
      <c r="F33" s="14"/>
      <c r="G33" s="14"/>
      <c r="H33" s="14"/>
      <c r="I33" s="15">
        <f>SUM(I32:I32)</f>
        <v>10800.04</v>
      </c>
    </row>
    <row r="34" spans="1:11" s="22" customFormat="1" ht="12.75" customHeight="1" x14ac:dyDescent="0.2">
      <c r="A34" s="19"/>
      <c r="B34" s="20"/>
      <c r="C34" s="20"/>
      <c r="D34" s="20"/>
      <c r="E34" s="16" t="s">
        <v>2</v>
      </c>
      <c r="F34" s="16"/>
      <c r="G34" s="16"/>
      <c r="H34" s="16"/>
      <c r="I34" s="63">
        <f>I31-I33</f>
        <v>1079.9599999999991</v>
      </c>
    </row>
    <row r="35" spans="1:11" s="22" customFormat="1" ht="7.5" customHeight="1" x14ac:dyDescent="0.2">
      <c r="A35" s="19"/>
      <c r="B35" s="20"/>
      <c r="C35" s="20"/>
      <c r="D35" s="20"/>
      <c r="E35" s="4"/>
      <c r="F35" s="4"/>
      <c r="G35" s="4"/>
      <c r="H35" s="4"/>
      <c r="I35" s="7"/>
    </row>
    <row r="36" spans="1:11" s="22" customFormat="1" ht="12.75" customHeight="1" x14ac:dyDescent="0.2">
      <c r="A36" s="19"/>
      <c r="B36" s="20"/>
      <c r="C36" s="20"/>
      <c r="D36" s="20"/>
      <c r="E36" s="16" t="s">
        <v>18</v>
      </c>
      <c r="F36" s="16"/>
      <c r="G36" s="16"/>
      <c r="H36" s="16"/>
      <c r="I36" s="15">
        <f>I10+I15+I31</f>
        <v>22065</v>
      </c>
    </row>
    <row r="37" spans="1:11" s="22" customFormat="1" ht="12.75" customHeight="1" x14ac:dyDescent="0.2">
      <c r="A37" s="19"/>
      <c r="B37" s="20"/>
      <c r="C37" s="20"/>
      <c r="D37" s="20"/>
      <c r="E37" s="31" t="s">
        <v>17</v>
      </c>
      <c r="F37" s="31"/>
      <c r="G37" s="31"/>
      <c r="H37" s="31"/>
      <c r="I37" s="32">
        <f>I12</f>
        <v>0</v>
      </c>
    </row>
    <row r="38" spans="1:11" s="22" customFormat="1" ht="12.75" customHeight="1" x14ac:dyDescent="0.2">
      <c r="A38" s="23"/>
      <c r="B38" s="21"/>
      <c r="C38" s="21"/>
      <c r="D38" s="21"/>
      <c r="E38" s="31" t="s">
        <v>4</v>
      </c>
      <c r="F38" s="31"/>
      <c r="G38" s="31"/>
      <c r="H38" s="31"/>
      <c r="I38" s="33">
        <f>I28</f>
        <v>6252</v>
      </c>
    </row>
    <row r="39" spans="1:11" s="22" customFormat="1" ht="12.75" customHeight="1" x14ac:dyDescent="0.2">
      <c r="A39" s="23"/>
      <c r="B39" s="21"/>
      <c r="C39" s="21"/>
      <c r="D39" s="21"/>
      <c r="E39" s="31" t="s">
        <v>5</v>
      </c>
      <c r="F39" s="31"/>
      <c r="G39" s="31"/>
      <c r="H39" s="31"/>
      <c r="I39" s="33">
        <f>I33</f>
        <v>10800.04</v>
      </c>
    </row>
    <row r="40" spans="1:11" s="22" customFormat="1" ht="12.75" customHeight="1" x14ac:dyDescent="0.2">
      <c r="A40" s="23"/>
      <c r="B40" s="21"/>
      <c r="C40" s="21"/>
      <c r="D40" s="21"/>
      <c r="E40" s="21" t="s">
        <v>68</v>
      </c>
      <c r="F40" s="21"/>
      <c r="G40" s="21"/>
      <c r="H40" s="21"/>
      <c r="I40" s="30">
        <f>SUM((I36-(I37+I38+I39)))</f>
        <v>5012.9599999999991</v>
      </c>
    </row>
    <row r="41" spans="1:11" s="22" customFormat="1" ht="12.75" customHeight="1" x14ac:dyDescent="0.2">
      <c r="A41" s="24"/>
      <c r="B41" s="21"/>
      <c r="C41" s="25"/>
      <c r="D41" s="25"/>
      <c r="E41" s="43" t="s">
        <v>19</v>
      </c>
      <c r="F41" s="43"/>
      <c r="G41" s="43"/>
      <c r="H41" s="43"/>
      <c r="I41" s="42">
        <f>SUM(I37:I40)</f>
        <v>22065</v>
      </c>
      <c r="K41" s="64">
        <f>SUM(I29+I34)</f>
        <v>5012.9599999999991</v>
      </c>
    </row>
    <row r="42" spans="1:11" s="22" customFormat="1" ht="12.75" customHeight="1" x14ac:dyDescent="0.2">
      <c r="A42" s="19"/>
      <c r="B42" s="20"/>
      <c r="C42" s="20"/>
      <c r="D42" s="20"/>
      <c r="E42" s="4"/>
      <c r="F42" s="4"/>
      <c r="G42" s="4"/>
      <c r="H42" s="4"/>
      <c r="I42" s="7"/>
    </row>
    <row r="43" spans="1:11" ht="13.9" customHeight="1" x14ac:dyDescent="0.25">
      <c r="A43" s="92" t="s">
        <v>20</v>
      </c>
      <c r="B43" s="93"/>
      <c r="C43" s="93"/>
      <c r="D43" s="41"/>
      <c r="E43" s="71" t="s">
        <v>3</v>
      </c>
      <c r="F43" s="71"/>
      <c r="G43" s="71"/>
      <c r="H43" s="71"/>
      <c r="I43" s="72"/>
    </row>
    <row r="44" spans="1:11" ht="13.9" customHeight="1" x14ac:dyDescent="0.25">
      <c r="A44" s="34"/>
      <c r="B44" s="35"/>
      <c r="C44" s="35"/>
      <c r="D44" s="36"/>
      <c r="E44" s="36"/>
      <c r="F44" s="36"/>
      <c r="G44" s="36"/>
      <c r="H44" s="36"/>
      <c r="I44" s="37"/>
    </row>
    <row r="45" spans="1:11" ht="13.9" customHeight="1" x14ac:dyDescent="0.25">
      <c r="A45" s="38"/>
      <c r="B45" s="39"/>
      <c r="C45" s="39"/>
      <c r="D45" s="36"/>
      <c r="E45" s="65"/>
      <c r="F45" s="65"/>
      <c r="G45" s="65"/>
      <c r="H45" s="65"/>
      <c r="I45" s="66"/>
    </row>
    <row r="46" spans="1:11" ht="13.9" customHeight="1" x14ac:dyDescent="0.25">
      <c r="A46" s="90" t="s">
        <v>31</v>
      </c>
      <c r="B46" s="91"/>
      <c r="C46" s="91"/>
      <c r="D46" s="40"/>
      <c r="E46" s="67" t="s">
        <v>65</v>
      </c>
      <c r="F46" s="67"/>
      <c r="G46" s="67"/>
      <c r="H46" s="67"/>
      <c r="I46" s="68"/>
    </row>
    <row r="47" spans="1:11" ht="20.25" customHeight="1" x14ac:dyDescent="0.25">
      <c r="A47" s="48" t="s">
        <v>67</v>
      </c>
      <c r="B47" s="49"/>
      <c r="C47" s="49"/>
      <c r="D47" s="50"/>
      <c r="E47" s="69" t="s">
        <v>66</v>
      </c>
      <c r="F47" s="69"/>
      <c r="G47" s="69"/>
      <c r="H47" s="69"/>
      <c r="I47" s="70"/>
    </row>
  </sheetData>
  <mergeCells count="14">
    <mergeCell ref="E45:I45"/>
    <mergeCell ref="E46:I46"/>
    <mergeCell ref="E47:I47"/>
    <mergeCell ref="E43:I43"/>
    <mergeCell ref="A1:I1"/>
    <mergeCell ref="A2:I2"/>
    <mergeCell ref="B4:I4"/>
    <mergeCell ref="B6:I6"/>
    <mergeCell ref="B7:I7"/>
    <mergeCell ref="A3:I3"/>
    <mergeCell ref="B5:I5"/>
    <mergeCell ref="A46:C46"/>
    <mergeCell ref="A43:C43"/>
    <mergeCell ref="E26:G26"/>
  </mergeCells>
  <pageMargins left="0.78740157480314965" right="0.78740157480314965" top="0.39370078740157483" bottom="0.39370078740157483" header="0" footer="0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page 1</vt:lpstr>
      <vt:lpstr>Hoja1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Huape</cp:lastModifiedBy>
  <cp:lastPrinted>2025-12-23T23:14:43Z</cp:lastPrinted>
  <dcterms:created xsi:type="dcterms:W3CDTF">2024-01-31T16:25:01Z</dcterms:created>
  <dcterms:modified xsi:type="dcterms:W3CDTF">2026-01-02T13:11:50Z</dcterms:modified>
</cp:coreProperties>
</file>